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SUS\Downloads\"/>
    </mc:Choice>
  </mc:AlternateContent>
  <xr:revisionPtr revIDLastSave="0" documentId="13_ncr:1_{B43218B8-614D-438A-92FD-B5A5E6838667}" xr6:coauthVersionLast="47" xr6:coauthVersionMax="47" xr10:uidLastSave="{00000000-0000-0000-0000-000000000000}"/>
  <bookViews>
    <workbookView xWindow="-120" yWindow="-120" windowWidth="29040" windowHeight="15720" xr2:uid="{1921195D-9F22-4CC5-96A8-CCA53374DDDA}"/>
  </bookViews>
  <sheets>
    <sheet name="Population exposed" sheetId="5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8" i="5" l="1"/>
  <c r="H14" i="5"/>
  <c r="H28" i="5"/>
  <c r="H5" i="5"/>
  <c r="H7" i="5"/>
  <c r="H8" i="5"/>
  <c r="H9" i="5"/>
  <c r="H10" i="5"/>
  <c r="H11" i="5"/>
  <c r="H12" i="5"/>
  <c r="H13" i="5"/>
  <c r="H19" i="5"/>
  <c r="H20" i="5"/>
  <c r="H21" i="5"/>
  <c r="H22" i="5"/>
  <c r="H23" i="5"/>
  <c r="H24" i="5"/>
  <c r="H25" i="5"/>
  <c r="H27" i="5"/>
  <c r="F2" i="5"/>
  <c r="G2" i="5"/>
  <c r="B18" i="5"/>
  <c r="C18" i="5"/>
  <c r="D18" i="5"/>
  <c r="F18" i="5"/>
  <c r="H18" i="5" s="1"/>
  <c r="G18" i="5"/>
  <c r="G16" i="5"/>
  <c r="F16" i="5"/>
  <c r="E16" i="5"/>
  <c r="D16" i="5"/>
  <c r="C16" i="5"/>
  <c r="B16" i="5"/>
  <c r="C14" i="5"/>
  <c r="D14" i="5"/>
  <c r="E14" i="5"/>
  <c r="F14" i="5"/>
  <c r="G14" i="5"/>
  <c r="B14" i="5"/>
  <c r="C6" i="5"/>
  <c r="D6" i="5"/>
  <c r="E6" i="5"/>
  <c r="F6" i="5"/>
  <c r="G6" i="5"/>
  <c r="B6" i="5"/>
  <c r="C2" i="5"/>
  <c r="D2" i="5"/>
  <c r="E2" i="5"/>
  <c r="B2" i="5"/>
  <c r="H6" i="5" l="1"/>
  <c r="H2" i="5"/>
</calcChain>
</file>

<file path=xl/sharedStrings.xml><?xml version="1.0" encoding="utf-8"?>
<sst xmlns="http://schemas.openxmlformats.org/spreadsheetml/2006/main" count="47" uniqueCount="35">
  <si>
    <t>State</t>
  </si>
  <si>
    <t>Total population in area</t>
  </si>
  <si>
    <t>Total</t>
  </si>
  <si>
    <t>Population exposed to flood
 [27 Dec. 2024]</t>
  </si>
  <si>
    <t>Population exposed to flood
 [01 Jan. 2025]</t>
  </si>
  <si>
    <t>Ad Diwaim</t>
  </si>
  <si>
    <t>White Nile</t>
  </si>
  <si>
    <t>Aj Jabalain</t>
  </si>
  <si>
    <t>Al Gitaina</t>
  </si>
  <si>
    <t>Al Hasahisa</t>
  </si>
  <si>
    <t>Aj Jazirah</t>
  </si>
  <si>
    <t>Al Manaqil</t>
  </si>
  <si>
    <t>Al Qurashi</t>
  </si>
  <si>
    <t>As Salam / Ar Rawat</t>
  </si>
  <si>
    <t>Bahri</t>
  </si>
  <si>
    <t>Khartoum</t>
  </si>
  <si>
    <t>Gebrat Al Sheikh</t>
  </si>
  <si>
    <t>North Kordofan</t>
  </si>
  <si>
    <t>Guli</t>
  </si>
  <si>
    <t>Jebel Awlia</t>
  </si>
  <si>
    <t>Karrari</t>
  </si>
  <si>
    <t>Kosti</t>
  </si>
  <si>
    <t>Rabak</t>
  </si>
  <si>
    <t>Sennar</t>
  </si>
  <si>
    <t>Sharg An Neel</t>
  </si>
  <si>
    <t>Tendalti</t>
  </si>
  <si>
    <t>Um Bada</t>
  </si>
  <si>
    <t>Um Durman</t>
  </si>
  <si>
    <t>Um Rimta</t>
  </si>
  <si>
    <t>Satellite Imagery : Sentinel-2
Imagery Date: 12, 27 December 2024, and  1 January 2025 at 08:13 UTC
Resolution: 10m
Copyright: Contains modified Copernicus Sentinel data (2024)
Source: ESA
Boundary data: Information Management Working Group (IMWG), OCHA
Waterways: OpenStreetMap
Road data: OpenStreetMap
Populated place: OpenStreetMap
Permanent water: Sentinel-2/12 Dec. 2024
Population data: Worldpop unconstrained (2020) UN Adjusted
Analysis: United Nations Satellite Centre (UNOSAT)
Production: United Nations Satellite Centre (UNOSAT)</t>
  </si>
  <si>
    <t>-</t>
  </si>
  <si>
    <r>
      <t>Analysed extent 
(km</t>
    </r>
    <r>
      <rPr>
        <b/>
        <vertAlign val="superscript"/>
        <sz val="11"/>
        <color theme="1"/>
        <rFont val="Aptos Narrow"/>
        <family val="2"/>
        <scheme val="minor"/>
      </rPr>
      <t>2</t>
    </r>
    <r>
      <rPr>
        <b/>
        <sz val="11"/>
        <color theme="1"/>
        <rFont val="Aptos Narrow"/>
        <family val="2"/>
        <scheme val="minor"/>
      </rPr>
      <t>)</t>
    </r>
  </si>
  <si>
    <r>
      <t>Floodwater extent
 [27 Dec. 2024] (km</t>
    </r>
    <r>
      <rPr>
        <b/>
        <vertAlign val="superscript"/>
        <sz val="11"/>
        <color theme="1"/>
        <rFont val="Aptos Narrow"/>
        <family val="2"/>
        <scheme val="minor"/>
      </rPr>
      <t>2</t>
    </r>
    <r>
      <rPr>
        <b/>
        <sz val="11"/>
        <color theme="1"/>
        <rFont val="Aptos Narrow"/>
        <family val="2"/>
        <scheme val="minor"/>
      </rPr>
      <t>)</t>
    </r>
  </si>
  <si>
    <r>
      <t>Floodwater extent
 [01 Jan. 2025] (km</t>
    </r>
    <r>
      <rPr>
        <b/>
        <vertAlign val="superscript"/>
        <sz val="11"/>
        <color theme="1"/>
        <rFont val="Aptos Narrow"/>
        <family val="2"/>
        <scheme val="minor"/>
      </rPr>
      <t>2</t>
    </r>
    <r>
      <rPr>
        <b/>
        <sz val="11"/>
        <color theme="1"/>
        <rFont val="Aptos Narrow"/>
        <family val="2"/>
        <scheme val="minor"/>
      </rPr>
      <t>)</t>
    </r>
  </si>
  <si>
    <r>
      <t>Variation between 
[27 Dec. 2024] and
 [01 Jan. 2025] (km</t>
    </r>
    <r>
      <rPr>
        <b/>
        <vertAlign val="superscript"/>
        <sz val="11"/>
        <color theme="1"/>
        <rFont val="Aptos Narrow"/>
        <family val="2"/>
        <scheme val="minor"/>
      </rPr>
      <t>2</t>
    </r>
    <r>
      <rPr>
        <b/>
        <sz val="11"/>
        <color theme="1"/>
        <rFont val="Aptos Narrow"/>
        <family val="2"/>
        <scheme val="minor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</si>
</sst>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(* #,##0_);_(* \(#,##0\);_(* &quot;-&quot;??_);_(@_)"/>
  </numFmts>
  <fonts count="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vertAlign val="superscript"/>
      <sz val="11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  <border>
      <left/>
      <right/>
      <top/>
      <bottom style="thin">
        <color theme="4" tint="0.3999755851924192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8">
    <xf numFmtId="0" fontId="0" fillId="0" borderId="0" xfId="0"/>
    <xf numFmtId="0" fontId="2" fillId="2" borderId="0" xfId="0" applyFont="1" applyFill="1" applyAlignment="1">
      <alignment horizontal="center" vertical="center"/>
    </xf>
    <xf numFmtId="164" fontId="2" fillId="2" borderId="0" xfId="1" applyNumberFormat="1" applyFont="1" applyFill="1" applyAlignment="1">
      <alignment horizontal="center" vertical="center" wrapText="1"/>
    </xf>
    <xf numFmtId="164" fontId="0" fillId="0" borderId="0" xfId="1" applyNumberFormat="1" applyFont="1"/>
    <xf numFmtId="0" fontId="0" fillId="0" borderId="0" xfId="0" applyAlignment="1">
      <alignment horizontal="left" indent="1"/>
    </xf>
    <xf numFmtId="0" fontId="2" fillId="0" borderId="2" xfId="0" applyFont="1" applyBorder="1" applyAlignment="1">
      <alignment horizontal="left"/>
    </xf>
    <xf numFmtId="0" fontId="2" fillId="4" borderId="1" xfId="0" applyFont="1" applyFill="1" applyBorder="1" applyAlignment="1">
      <alignment horizontal="center"/>
    </xf>
    <xf numFmtId="43" fontId="2" fillId="0" borderId="2" xfId="1" applyFont="1" applyBorder="1"/>
    <xf numFmtId="43" fontId="0" fillId="0" borderId="0" xfId="1" applyFont="1"/>
    <xf numFmtId="43" fontId="2" fillId="4" borderId="1" xfId="1" applyFont="1" applyFill="1" applyBorder="1"/>
    <xf numFmtId="164" fontId="2" fillId="0" borderId="2" xfId="1" applyNumberFormat="1" applyFont="1" applyBorder="1"/>
    <xf numFmtId="164" fontId="2" fillId="4" borderId="1" xfId="1" applyNumberFormat="1" applyFont="1" applyFill="1" applyBorder="1"/>
    <xf numFmtId="2" fontId="2" fillId="0" borderId="2" xfId="1" applyNumberFormat="1" applyFont="1" applyBorder="1"/>
    <xf numFmtId="2" fontId="0" fillId="0" borderId="0" xfId="1" applyNumberFormat="1" applyFont="1"/>
    <xf numFmtId="0" fontId="0" fillId="3" borderId="0" xfId="0" applyFill="1" applyAlignment="1">
      <alignment horizontal="left" vertical="center" wrapText="1" indent="1"/>
    </xf>
    <xf numFmtId="43" fontId="0" fillId="0" borderId="0" xfId="1" applyFont="1" applyAlignment="1">
      <alignment horizontal="right"/>
    </xf>
    <xf numFmtId="43" fontId="2" fillId="0" borderId="0" xfId="1" applyFont="1" applyAlignment="1">
      <alignment horizontal="right"/>
    </xf>
    <xf numFmtId="0" fontId="2" fillId="2" borderId="0" xfId="1" applyNumberFormat="1" applyFont="1" applyFill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863736-AB7A-4AE4-B5F0-D09719F7B95D}">
  <dimension ref="A1:H29"/>
  <sheetViews>
    <sheetView tabSelected="1" topLeftCell="A16" zoomScale="85" zoomScaleNormal="85" workbookViewId="0">
      <selection activeCell="M29" sqref="M29"/>
    </sheetView>
  </sheetViews>
  <sheetFormatPr defaultRowHeight="15" x14ac:dyDescent="0.25"/>
  <cols>
    <col min="1" max="1" width="17.85546875" style="4" customWidth="1"/>
    <col min="2" max="2" width="14.7109375" style="3" customWidth="1"/>
    <col min="3" max="3" width="18.28515625" style="3" customWidth="1"/>
    <col min="4" max="4" width="20" style="8" customWidth="1"/>
    <col min="5" max="5" width="20.28515625" style="3" customWidth="1"/>
    <col min="6" max="6" width="22.42578125" style="8" customWidth="1"/>
    <col min="7" max="7" width="20.28515625" style="3" customWidth="1"/>
    <col min="8" max="8" width="24.28515625" customWidth="1"/>
  </cols>
  <sheetData>
    <row r="1" spans="1:8" ht="58.5" customHeight="1" x14ac:dyDescent="0.25">
      <c r="A1" s="1" t="s">
        <v>0</v>
      </c>
      <c r="B1" s="17" t="s">
        <v>31</v>
      </c>
      <c r="C1" s="2" t="s">
        <v>1</v>
      </c>
      <c r="D1" s="17" t="s">
        <v>32</v>
      </c>
      <c r="E1" s="2" t="s">
        <v>3</v>
      </c>
      <c r="F1" s="17" t="s">
        <v>33</v>
      </c>
      <c r="G1" s="2" t="s">
        <v>4</v>
      </c>
      <c r="H1" s="17" t="s">
        <v>34</v>
      </c>
    </row>
    <row r="2" spans="1:8" x14ac:dyDescent="0.25">
      <c r="A2" s="5" t="s">
        <v>10</v>
      </c>
      <c r="B2" s="10">
        <f>SUM(B3:B5)</f>
        <v>2390.9805000000001</v>
      </c>
      <c r="C2" s="10">
        <f t="shared" ref="C2:E2" si="0">SUM(C3:C5)</f>
        <v>280477.550238</v>
      </c>
      <c r="D2" s="7">
        <f t="shared" si="0"/>
        <v>5.7289700000000003</v>
      </c>
      <c r="E2" s="10">
        <f t="shared" si="0"/>
        <v>609.02224200000001</v>
      </c>
      <c r="F2" s="7">
        <f t="shared" ref="F2" si="1">SUM(F3:F5)</f>
        <v>7.4363000000000001</v>
      </c>
      <c r="G2" s="10">
        <f t="shared" ref="G2" si="2">SUM(G3:G5)</f>
        <v>805.99071300000003</v>
      </c>
      <c r="H2" s="12">
        <f>F2-D2</f>
        <v>1.7073299999999998</v>
      </c>
    </row>
    <row r="3" spans="1:8" x14ac:dyDescent="0.25">
      <c r="A3" s="4" t="s">
        <v>9</v>
      </c>
      <c r="B3" s="3">
        <v>620.28800000000001</v>
      </c>
      <c r="C3" s="3">
        <v>73112.299677999996</v>
      </c>
      <c r="D3" s="15" t="s">
        <v>30</v>
      </c>
      <c r="E3" s="15" t="s">
        <v>30</v>
      </c>
      <c r="F3" s="15" t="s">
        <v>30</v>
      </c>
      <c r="G3" s="15" t="s">
        <v>30</v>
      </c>
      <c r="H3" s="15" t="s">
        <v>30</v>
      </c>
    </row>
    <row r="4" spans="1:8" x14ac:dyDescent="0.25">
      <c r="A4" s="4" t="s">
        <v>11</v>
      </c>
      <c r="B4" s="3">
        <v>89.172499999999999</v>
      </c>
      <c r="C4" s="3">
        <v>8524.6076759999996</v>
      </c>
      <c r="D4" s="15" t="s">
        <v>30</v>
      </c>
      <c r="E4" s="15" t="s">
        <v>30</v>
      </c>
      <c r="F4" s="15" t="s">
        <v>30</v>
      </c>
      <c r="G4" s="15" t="s">
        <v>30</v>
      </c>
      <c r="H4" s="15" t="s">
        <v>30</v>
      </c>
    </row>
    <row r="5" spans="1:8" x14ac:dyDescent="0.25">
      <c r="A5" s="4" t="s">
        <v>12</v>
      </c>
      <c r="B5" s="3">
        <v>1681.52</v>
      </c>
      <c r="C5" s="3">
        <v>198840.642884</v>
      </c>
      <c r="D5" s="8">
        <v>5.7289700000000003</v>
      </c>
      <c r="E5" s="3">
        <v>609.02224200000001</v>
      </c>
      <c r="F5" s="8">
        <v>7.4363000000000001</v>
      </c>
      <c r="G5" s="3">
        <v>805.99071300000003</v>
      </c>
      <c r="H5" s="13">
        <f t="shared" ref="H5:H27" si="3">F5-D5</f>
        <v>1.7073299999999998</v>
      </c>
    </row>
    <row r="6" spans="1:8" x14ac:dyDescent="0.25">
      <c r="A6" s="5" t="s">
        <v>15</v>
      </c>
      <c r="B6" s="10">
        <f>SUM(B7:B13)</f>
        <v>3059.2737999999999</v>
      </c>
      <c r="C6" s="10">
        <f t="shared" ref="C6:G6" si="4">SUM(C7:C13)</f>
        <v>4485075.5960050002</v>
      </c>
      <c r="D6" s="7">
        <f t="shared" si="4"/>
        <v>15.265378</v>
      </c>
      <c r="E6" s="10">
        <f t="shared" si="4"/>
        <v>20962.022741000001</v>
      </c>
      <c r="F6" s="7">
        <f t="shared" si="4"/>
        <v>25.946828</v>
      </c>
      <c r="G6" s="10">
        <f t="shared" si="4"/>
        <v>38106.892618999998</v>
      </c>
      <c r="H6" s="12">
        <f t="shared" si="3"/>
        <v>10.68145</v>
      </c>
    </row>
    <row r="7" spans="1:8" x14ac:dyDescent="0.25">
      <c r="A7" s="4" t="s">
        <v>14</v>
      </c>
      <c r="B7" s="3">
        <v>190.548</v>
      </c>
      <c r="C7" s="3">
        <v>278544.947155</v>
      </c>
      <c r="D7" s="8">
        <v>4.0029999999999996E-3</v>
      </c>
      <c r="E7" s="3">
        <v>0</v>
      </c>
      <c r="F7" s="8">
        <v>7.6945E-2</v>
      </c>
      <c r="G7" s="3">
        <v>29.597282</v>
      </c>
      <c r="H7" s="13">
        <f t="shared" si="3"/>
        <v>7.2942000000000007E-2</v>
      </c>
    </row>
    <row r="8" spans="1:8" x14ac:dyDescent="0.25">
      <c r="A8" s="4" t="s">
        <v>19</v>
      </c>
      <c r="B8" s="3">
        <v>552.37400000000002</v>
      </c>
      <c r="C8" s="3">
        <v>1049842.8194200001</v>
      </c>
      <c r="D8" s="8">
        <v>3.4337499999999999</v>
      </c>
      <c r="E8" s="3">
        <v>5564.4382370000003</v>
      </c>
      <c r="F8" s="8">
        <v>5.4646800000000004</v>
      </c>
      <c r="G8" s="3">
        <v>9284.1310379999995</v>
      </c>
      <c r="H8" s="13">
        <f t="shared" si="3"/>
        <v>2.0309300000000006</v>
      </c>
    </row>
    <row r="9" spans="1:8" x14ac:dyDescent="0.25">
      <c r="A9" s="4" t="s">
        <v>20</v>
      </c>
      <c r="B9" s="3">
        <v>172.37799999999999</v>
      </c>
      <c r="C9" s="3">
        <v>408494.282259</v>
      </c>
      <c r="D9" s="15">
        <v>0</v>
      </c>
      <c r="E9" s="15" t="s">
        <v>30</v>
      </c>
      <c r="F9" s="8">
        <v>1.3166000000000001E-2</v>
      </c>
      <c r="G9" s="3">
        <v>22.372205999999998</v>
      </c>
      <c r="H9" s="13">
        <f t="shared" si="3"/>
        <v>1.3166000000000001E-2</v>
      </c>
    </row>
    <row r="10" spans="1:8" x14ac:dyDescent="0.25">
      <c r="A10" s="4" t="s">
        <v>15</v>
      </c>
      <c r="B10" s="3">
        <v>143.41499999999999</v>
      </c>
      <c r="C10" s="3">
        <v>787508.74092500005</v>
      </c>
      <c r="D10" s="8">
        <v>0.44512400000000002</v>
      </c>
      <c r="E10" s="3">
        <v>1559.635002</v>
      </c>
      <c r="F10" s="8">
        <v>0.97303700000000004</v>
      </c>
      <c r="G10" s="3">
        <v>3847.376808</v>
      </c>
      <c r="H10" s="13">
        <f t="shared" si="3"/>
        <v>0.52791300000000008</v>
      </c>
    </row>
    <row r="11" spans="1:8" x14ac:dyDescent="0.25">
      <c r="A11" s="4" t="s">
        <v>24</v>
      </c>
      <c r="B11" s="3">
        <v>58.282800000000002</v>
      </c>
      <c r="C11" s="3">
        <v>109285.59565800001</v>
      </c>
      <c r="D11" s="8">
        <v>8.0099999999999995E-4</v>
      </c>
      <c r="E11" s="3">
        <v>14.350553</v>
      </c>
      <c r="H11" s="13">
        <f t="shared" si="3"/>
        <v>-8.0099999999999995E-4</v>
      </c>
    </row>
    <row r="12" spans="1:8" x14ac:dyDescent="0.25">
      <c r="A12" s="4" t="s">
        <v>26</v>
      </c>
      <c r="B12" s="3">
        <v>724.74599999999998</v>
      </c>
      <c r="C12" s="3">
        <v>1122355.8110100001</v>
      </c>
      <c r="D12" s="15">
        <v>0</v>
      </c>
      <c r="E12" s="15">
        <v>0</v>
      </c>
      <c r="F12" s="15">
        <v>0</v>
      </c>
      <c r="G12" s="15">
        <v>0</v>
      </c>
      <c r="H12" s="13">
        <f t="shared" si="3"/>
        <v>0</v>
      </c>
    </row>
    <row r="13" spans="1:8" x14ac:dyDescent="0.25">
      <c r="A13" s="4" t="s">
        <v>27</v>
      </c>
      <c r="B13" s="3">
        <v>1217.53</v>
      </c>
      <c r="C13" s="3">
        <v>729043.39957799995</v>
      </c>
      <c r="D13" s="8">
        <v>11.3817</v>
      </c>
      <c r="E13" s="3">
        <v>13823.598948999999</v>
      </c>
      <c r="F13" s="8">
        <v>19.419</v>
      </c>
      <c r="G13" s="3">
        <v>24923.415284999999</v>
      </c>
      <c r="H13" s="13">
        <f t="shared" si="3"/>
        <v>8.0373000000000001</v>
      </c>
    </row>
    <row r="14" spans="1:8" x14ac:dyDescent="0.25">
      <c r="A14" s="5" t="s">
        <v>17</v>
      </c>
      <c r="B14" s="10">
        <f>SUM(B15)</f>
        <v>1582.42</v>
      </c>
      <c r="C14" s="10">
        <f t="shared" ref="C14:G14" si="5">SUM(C15)</f>
        <v>33861.852790999998</v>
      </c>
      <c r="D14" s="7">
        <f t="shared" si="5"/>
        <v>0</v>
      </c>
      <c r="E14" s="10">
        <f t="shared" si="5"/>
        <v>0</v>
      </c>
      <c r="F14" s="7">
        <f t="shared" si="5"/>
        <v>0</v>
      </c>
      <c r="G14" s="10">
        <f t="shared" si="5"/>
        <v>0</v>
      </c>
      <c r="H14" s="10">
        <f>SUM(H15)</f>
        <v>0</v>
      </c>
    </row>
    <row r="15" spans="1:8" x14ac:dyDescent="0.25">
      <c r="A15" s="4" t="s">
        <v>16</v>
      </c>
      <c r="B15" s="3">
        <v>1582.42</v>
      </c>
      <c r="C15" s="3">
        <v>33861.852790999998</v>
      </c>
      <c r="D15" s="15">
        <v>0</v>
      </c>
      <c r="E15" s="15">
        <v>0</v>
      </c>
      <c r="F15" s="15">
        <v>0</v>
      </c>
      <c r="G15" s="15">
        <v>0</v>
      </c>
      <c r="H15" s="15">
        <v>0</v>
      </c>
    </row>
    <row r="16" spans="1:8" x14ac:dyDescent="0.25">
      <c r="A16" s="5" t="s">
        <v>23</v>
      </c>
      <c r="B16" s="10">
        <f>SUM(B17)</f>
        <v>84.166899999999998</v>
      </c>
      <c r="C16" s="10">
        <f t="shared" ref="C16" si="6">SUM(C17)</f>
        <v>4558.1415299999999</v>
      </c>
      <c r="D16" s="7">
        <f t="shared" ref="D16" si="7">SUM(D17)</f>
        <v>0</v>
      </c>
      <c r="E16" s="10">
        <f t="shared" ref="E16" si="8">SUM(E17)</f>
        <v>0</v>
      </c>
      <c r="F16" s="7">
        <f t="shared" ref="F16" si="9">SUM(F17)</f>
        <v>0</v>
      </c>
      <c r="G16" s="10">
        <f t="shared" ref="G16" si="10">SUM(G17)</f>
        <v>0</v>
      </c>
      <c r="H16" s="16">
        <v>0</v>
      </c>
    </row>
    <row r="17" spans="1:8" x14ac:dyDescent="0.25">
      <c r="A17" s="4" t="s">
        <v>23</v>
      </c>
      <c r="B17" s="3">
        <v>84.166899999999998</v>
      </c>
      <c r="C17" s="3">
        <v>4558.1415299999999</v>
      </c>
      <c r="D17" s="15">
        <v>0</v>
      </c>
      <c r="E17" s="15">
        <v>0</v>
      </c>
      <c r="F17" s="15">
        <v>0</v>
      </c>
      <c r="G17" s="15">
        <v>0</v>
      </c>
      <c r="H17" s="15">
        <v>0</v>
      </c>
    </row>
    <row r="18" spans="1:8" x14ac:dyDescent="0.25">
      <c r="A18" s="5" t="s">
        <v>6</v>
      </c>
      <c r="B18" s="10">
        <f>SUM(B19:B27)</f>
        <v>16828.317299999999</v>
      </c>
      <c r="C18" s="10">
        <f t="shared" ref="C18:G18" si="11">SUM(C19:C27)</f>
        <v>1722856.881336</v>
      </c>
      <c r="D18" s="7">
        <f t="shared" si="11"/>
        <v>118.65366999999999</v>
      </c>
      <c r="E18" s="10">
        <f>SUM(E19:E27)</f>
        <v>26664.926208000001</v>
      </c>
      <c r="F18" s="7">
        <f t="shared" si="11"/>
        <v>111.68911999999997</v>
      </c>
      <c r="G18" s="10">
        <f t="shared" si="11"/>
        <v>24286.538278</v>
      </c>
      <c r="H18" s="12">
        <f t="shared" si="3"/>
        <v>-6.9645500000000169</v>
      </c>
    </row>
    <row r="19" spans="1:8" x14ac:dyDescent="0.25">
      <c r="A19" s="4" t="s">
        <v>5</v>
      </c>
      <c r="B19" s="3">
        <v>2335.37</v>
      </c>
      <c r="C19" s="3">
        <v>295420.65636899997</v>
      </c>
      <c r="D19" s="8">
        <v>16.169</v>
      </c>
      <c r="E19" s="3">
        <v>3099.0706540000001</v>
      </c>
      <c r="F19" s="8">
        <v>12.684100000000001</v>
      </c>
      <c r="G19" s="3">
        <v>2074.2530710000001</v>
      </c>
      <c r="H19" s="13">
        <f t="shared" si="3"/>
        <v>-3.4848999999999997</v>
      </c>
    </row>
    <row r="20" spans="1:8" x14ac:dyDescent="0.25">
      <c r="A20" s="4" t="s">
        <v>7</v>
      </c>
      <c r="B20" s="3">
        <v>1330.8</v>
      </c>
      <c r="C20" s="3">
        <v>142736.58319100001</v>
      </c>
      <c r="D20" s="8">
        <v>5.2300199999999997</v>
      </c>
      <c r="E20" s="3">
        <v>838.359106</v>
      </c>
      <c r="F20" s="8">
        <v>5.0966100000000001</v>
      </c>
      <c r="G20" s="3">
        <v>901.98439599999995</v>
      </c>
      <c r="H20" s="13">
        <f t="shared" si="3"/>
        <v>-0.13340999999999958</v>
      </c>
    </row>
    <row r="21" spans="1:8" x14ac:dyDescent="0.25">
      <c r="A21" s="4" t="s">
        <v>8</v>
      </c>
      <c r="B21" s="3">
        <v>5532.91</v>
      </c>
      <c r="C21" s="3">
        <v>325176.57719699998</v>
      </c>
      <c r="D21" s="8">
        <v>22.888300000000001</v>
      </c>
      <c r="E21" s="3">
        <v>1426.98551</v>
      </c>
      <c r="F21" s="8">
        <v>13.361000000000001</v>
      </c>
      <c r="G21" s="3">
        <v>792.93523600000003</v>
      </c>
      <c r="H21" s="13">
        <f t="shared" si="3"/>
        <v>-9.5273000000000003</v>
      </c>
    </row>
    <row r="22" spans="1:8" x14ac:dyDescent="0.25">
      <c r="A22" s="4" t="s">
        <v>13</v>
      </c>
      <c r="B22" s="3">
        <v>1120.75</v>
      </c>
      <c r="C22" s="3">
        <v>22897.626817</v>
      </c>
      <c r="D22" s="8">
        <v>1.63805</v>
      </c>
      <c r="E22" s="3">
        <v>93.160781</v>
      </c>
      <c r="F22" s="8">
        <v>1.1020099999999999</v>
      </c>
      <c r="G22" s="3">
        <v>66.816258000000005</v>
      </c>
      <c r="H22" s="13">
        <f t="shared" si="3"/>
        <v>-0.53604000000000007</v>
      </c>
    </row>
    <row r="23" spans="1:8" x14ac:dyDescent="0.25">
      <c r="A23" s="4" t="s">
        <v>18</v>
      </c>
      <c r="B23" s="3">
        <v>2296.37</v>
      </c>
      <c r="C23" s="3">
        <v>263966.90064900002</v>
      </c>
      <c r="D23" s="8">
        <v>11.4499</v>
      </c>
      <c r="E23" s="3">
        <v>1864.256963</v>
      </c>
      <c r="F23" s="8">
        <v>9.6800999999999995</v>
      </c>
      <c r="G23" s="3">
        <v>1600.513911</v>
      </c>
      <c r="H23" s="13">
        <f t="shared" si="3"/>
        <v>-1.7698</v>
      </c>
    </row>
    <row r="24" spans="1:8" x14ac:dyDescent="0.25">
      <c r="A24" s="4" t="s">
        <v>21</v>
      </c>
      <c r="B24" s="3">
        <v>1571.96</v>
      </c>
      <c r="C24" s="3">
        <v>243357.81135900001</v>
      </c>
      <c r="D24" s="8">
        <v>15.9656</v>
      </c>
      <c r="E24" s="3">
        <v>6422.0725249999996</v>
      </c>
      <c r="F24" s="8">
        <v>14.9499</v>
      </c>
      <c r="G24" s="3">
        <v>6540.0553470000004</v>
      </c>
      <c r="H24" s="13">
        <f t="shared" si="3"/>
        <v>-1.0157000000000007</v>
      </c>
    </row>
    <row r="25" spans="1:8" x14ac:dyDescent="0.25">
      <c r="A25" s="4" t="s">
        <v>22</v>
      </c>
      <c r="B25" s="3">
        <v>1647.96</v>
      </c>
      <c r="C25" s="3">
        <v>321983.67178500001</v>
      </c>
      <c r="D25" s="8">
        <v>19.0075</v>
      </c>
      <c r="E25" s="3">
        <v>11356.134781000001</v>
      </c>
      <c r="F25" s="8">
        <v>17.1068</v>
      </c>
      <c r="G25" s="3">
        <v>10255.873353000001</v>
      </c>
      <c r="H25" s="13">
        <f t="shared" si="3"/>
        <v>-1.9007000000000005</v>
      </c>
    </row>
    <row r="26" spans="1:8" x14ac:dyDescent="0.25">
      <c r="A26" s="4" t="s">
        <v>25</v>
      </c>
      <c r="B26" s="3">
        <v>70.402299999999997</v>
      </c>
      <c r="C26" s="3">
        <v>3378.353713</v>
      </c>
      <c r="D26" s="15">
        <v>0</v>
      </c>
      <c r="E26" s="15">
        <v>0</v>
      </c>
      <c r="F26" s="15">
        <v>0</v>
      </c>
      <c r="G26" s="15">
        <v>0</v>
      </c>
      <c r="H26" s="15">
        <v>0</v>
      </c>
    </row>
    <row r="27" spans="1:8" x14ac:dyDescent="0.25">
      <c r="A27" s="4" t="s">
        <v>28</v>
      </c>
      <c r="B27" s="3">
        <v>921.79499999999996</v>
      </c>
      <c r="C27" s="3">
        <v>103938.700256</v>
      </c>
      <c r="D27" s="8">
        <v>26.305299999999999</v>
      </c>
      <c r="E27" s="3">
        <v>1564.885888</v>
      </c>
      <c r="F27" s="8">
        <v>37.708599999999997</v>
      </c>
      <c r="G27" s="3">
        <v>2054.106706</v>
      </c>
      <c r="H27" s="13">
        <f t="shared" si="3"/>
        <v>11.403299999999998</v>
      </c>
    </row>
    <row r="28" spans="1:8" x14ac:dyDescent="0.25">
      <c r="A28" s="6" t="s">
        <v>2</v>
      </c>
      <c r="B28" s="11">
        <v>23945.158500000001</v>
      </c>
      <c r="C28" s="11">
        <v>6526830.0218999991</v>
      </c>
      <c r="D28" s="9">
        <v>139.64801799999998</v>
      </c>
      <c r="E28" s="11">
        <v>48235.971190999997</v>
      </c>
      <c r="F28" s="9">
        <v>145.07304899999997</v>
      </c>
      <c r="G28" s="11">
        <v>63199.421609999998</v>
      </c>
      <c r="H28" s="9">
        <f>F28-D28</f>
        <v>5.4250309999999899</v>
      </c>
    </row>
    <row r="29" spans="1:8" ht="243" customHeight="1" x14ac:dyDescent="0.25">
      <c r="A29" s="14" t="s">
        <v>29</v>
      </c>
      <c r="B29" s="14"/>
      <c r="C29" s="14"/>
      <c r="D29" s="14"/>
      <c r="E29" s="14"/>
      <c r="F29" s="14"/>
      <c r="G29" s="14"/>
      <c r="H29" s="14"/>
    </row>
  </sheetData>
  <mergeCells count="1">
    <mergeCell ref="A29:H29"/>
  </mergeCells>
  <pageMargins left="0.7" right="0.7" top="0.75" bottom="0.75" header="0.3" footer="0.3"/>
  <pageSetup orientation="portrait" r:id="rId1"/>
  <ignoredErrors>
    <ignoredError sqref="B18:C18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Population exposed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Suwanan SATEIANDEE</dc:creator>
  <cp:lastModifiedBy>Suwanan SATEIANDEE</cp:lastModifiedBy>
  <dcterms:created xsi:type="dcterms:W3CDTF">2024-09-20T11:01:11Z</dcterms:created>
  <dcterms:modified xsi:type="dcterms:W3CDTF">2025-01-03T11:56:46Z</dcterms:modified>
</cp:coreProperties>
</file>